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CARPETAS 2018-2022\2022\EJECUCION PRESUPUESTARIA MENSUAL PARA RAI\diciembre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N11" i="2" l="1"/>
  <c r="N85" i="2" s="1"/>
  <c r="L76" i="2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<sst xmlns="http://schemas.openxmlformats.org/spreadsheetml/2006/main" count="98" uniqueCount="98">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</sst>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14</xdr:col>
      <xdr:colOff>1182233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6"/>
  <sheetViews>
    <sheetView showGridLines="0" tabSelected="1" view="pageBreakPreview" zoomScale="73" zoomScaleNormal="100" zoomScaleSheetLayoutView="73" workbookViewId="0">
      <selection activeCell="J33" sqref="J33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7" width="16.5703125" bestFit="1" customWidth="1"/>
    <col min="8" max="11" width="17" bestFit="1" customWidth="1"/>
    <col min="12" max="12" width="18.7109375" bestFit="1" customWidth="1"/>
    <col min="13" max="13" width="17" bestFit="1" customWidth="1"/>
    <col min="14" max="15" width="18.7109375" bestFit="1" customWidth="1"/>
    <col min="16" max="16" width="19.85546875" bestFit="1" customWidth="1"/>
    <col min="17" max="18" width="16.14062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12103528666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787678909.78000009</v>
      </c>
      <c r="H11" s="14">
        <f t="shared" ref="H11" si="4">H12+H18+H28+H38+H47+H54+H64</f>
        <v>845631532.1500001</v>
      </c>
      <c r="I11" s="14">
        <f t="shared" ref="I11" si="5">I12+I18+I28+I38+I47+I54+I64</f>
        <v>715130828.75999999</v>
      </c>
      <c r="J11" s="14">
        <f t="shared" ref="J11" si="6">J12+J18+J28+J38+J47+J54+J64</f>
        <v>765095873.33000004</v>
      </c>
      <c r="K11" s="14">
        <f t="shared" ref="K11" si="7">K12+K18+K28+K38+K47+K54+K64</f>
        <v>793316753.00999999</v>
      </c>
      <c r="L11" s="14">
        <f t="shared" ref="L11" si="8">L12+L18+L28+L38+L47+L54+L64</f>
        <v>1048821818.46</v>
      </c>
      <c r="M11" s="14">
        <f t="shared" ref="M11" si="9">M12+M18+M28+M38+M47+M54+M64</f>
        <v>532087527.89000005</v>
      </c>
      <c r="N11" s="14">
        <f t="shared" ref="N11" si="10">N12+N18+N28+N38+N47+N54+N64</f>
        <v>2400063773.1300001</v>
      </c>
      <c r="O11" s="14">
        <f t="shared" ref="O11" si="11">O12+O18+O28+O38+O47+O54+O64</f>
        <v>2281289222.29</v>
      </c>
      <c r="P11" s="15">
        <f>SUM(D11:O11)</f>
        <v>11252071914.690002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1230126602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77838551.969999999</v>
      </c>
      <c r="H12" s="15">
        <f t="shared" ref="H12" si="16">SUM(H13:H17)</f>
        <v>133197502.83000001</v>
      </c>
      <c r="I12" s="15">
        <f t="shared" ref="I12" si="17">SUM(I13:I17)</f>
        <v>84462852.429999992</v>
      </c>
      <c r="J12" s="15">
        <f>SUM(J13:J17)</f>
        <v>93722920.960000008</v>
      </c>
      <c r="K12" s="15">
        <f t="shared" ref="K12" si="18">SUM(K13:K17)</f>
        <v>86195419.390000001</v>
      </c>
      <c r="L12" s="15">
        <f t="shared" ref="L12" si="19">SUM(L13:L17)</f>
        <v>84412547.600000009</v>
      </c>
      <c r="M12" s="15">
        <f t="shared" ref="M12" si="20">SUM(M13:M17)</f>
        <v>83461116.310000002</v>
      </c>
      <c r="N12" s="15">
        <f t="shared" ref="N12" si="21">SUM(N13:N17)</f>
        <v>211349436.67999998</v>
      </c>
      <c r="O12" s="15">
        <f t="shared" ref="O12" si="22">SUM(O13:O17)</f>
        <v>85836693.989999995</v>
      </c>
      <c r="P12" s="17">
        <f>SUM(D12:O12)</f>
        <v>1184008551.1700001</v>
      </c>
    </row>
    <row r="13" spans="1:16" s="4" customFormat="1" ht="15.75" x14ac:dyDescent="0.25">
      <c r="A13" s="18" t="s">
        <v>2</v>
      </c>
      <c r="B13" s="19">
        <v>894183598</v>
      </c>
      <c r="C13" s="19">
        <v>933973683</v>
      </c>
      <c r="D13" s="19">
        <v>65130783.310000002</v>
      </c>
      <c r="E13" s="19">
        <v>63574466.670000002</v>
      </c>
      <c r="F13" s="19">
        <v>76180980.700000003</v>
      </c>
      <c r="G13" s="19">
        <v>65073727.25</v>
      </c>
      <c r="H13" s="19">
        <v>67616691.5</v>
      </c>
      <c r="I13" s="19">
        <v>70258089.329999998</v>
      </c>
      <c r="J13" s="19">
        <v>80127447.780000001</v>
      </c>
      <c r="K13" s="19">
        <v>72563146.480000004</v>
      </c>
      <c r="L13" s="19">
        <v>70683263.010000005</v>
      </c>
      <c r="M13" s="19">
        <v>69818359.969999999</v>
      </c>
      <c r="N13" s="19">
        <v>142446940.72</v>
      </c>
      <c r="O13" s="19">
        <v>71896666.5</v>
      </c>
      <c r="P13" s="15">
        <f t="shared" ref="P13:P75" si="23">SUM(D13:O13)</f>
        <v>915370563.22000003</v>
      </c>
    </row>
    <row r="14" spans="1:16" s="4" customFormat="1" ht="15.75" x14ac:dyDescent="0.25">
      <c r="A14" s="18" t="s">
        <v>3</v>
      </c>
      <c r="B14" s="19">
        <v>110943976</v>
      </c>
      <c r="C14" s="19">
        <v>159953576</v>
      </c>
      <c r="D14" s="19">
        <v>3055025</v>
      </c>
      <c r="E14" s="19">
        <v>3027025</v>
      </c>
      <c r="F14" s="19">
        <v>3009025</v>
      </c>
      <c r="G14" s="19">
        <v>2984025</v>
      </c>
      <c r="H14" s="19">
        <v>55350437.43</v>
      </c>
      <c r="I14" s="19">
        <v>3517275</v>
      </c>
      <c r="J14" s="19">
        <v>3014025</v>
      </c>
      <c r="K14" s="19">
        <v>2979025</v>
      </c>
      <c r="L14" s="19">
        <v>2994025</v>
      </c>
      <c r="M14" s="19">
        <v>3025025</v>
      </c>
      <c r="N14" s="19">
        <v>58017324.549999997</v>
      </c>
      <c r="O14" s="19">
        <v>3049025</v>
      </c>
      <c r="P14" s="15">
        <f t="shared" si="23"/>
        <v>144021261.98000002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8" s="4" customFormat="1" ht="15.75" x14ac:dyDescent="0.25">
      <c r="A17" s="18" t="s">
        <v>6</v>
      </c>
      <c r="B17" s="19">
        <v>117299028</v>
      </c>
      <c r="C17" s="19">
        <v>136199343</v>
      </c>
      <c r="D17" s="19">
        <v>9878196.0800000001</v>
      </c>
      <c r="E17" s="19">
        <v>9637122.5099999998</v>
      </c>
      <c r="F17" s="19">
        <v>10038884.74</v>
      </c>
      <c r="G17" s="19">
        <v>9780799.7200000007</v>
      </c>
      <c r="H17" s="19">
        <v>10230373.9</v>
      </c>
      <c r="I17" s="19">
        <v>10687488.1</v>
      </c>
      <c r="J17" s="19">
        <v>10581448.18</v>
      </c>
      <c r="K17" s="19">
        <v>10653247.91</v>
      </c>
      <c r="L17" s="19">
        <v>10735259.59</v>
      </c>
      <c r="M17" s="19">
        <v>10617731.34</v>
      </c>
      <c r="N17" s="19">
        <v>10885171.41</v>
      </c>
      <c r="O17" s="19">
        <v>10891002.49</v>
      </c>
      <c r="P17" s="15">
        <f t="shared" si="23"/>
        <v>124616725.96999998</v>
      </c>
    </row>
    <row r="18" spans="1:18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3463703522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204344325.5</v>
      </c>
      <c r="H18" s="15">
        <f t="shared" ref="H18" si="28">SUM(H19:H27)</f>
        <v>229209766.63999999</v>
      </c>
      <c r="I18" s="15">
        <f t="shared" ref="I18" si="29">SUM(I19:I27)</f>
        <v>244359555.75999999</v>
      </c>
      <c r="J18" s="15">
        <f>SUM(J19:J27)</f>
        <v>140750127.68000001</v>
      </c>
      <c r="K18" s="15">
        <f t="shared" ref="K18" si="30">SUM(K19:K27)</f>
        <v>448452914.00999999</v>
      </c>
      <c r="L18" s="15">
        <f t="shared" ref="L18" si="31">SUM(L19:L27)</f>
        <v>254955470.12</v>
      </c>
      <c r="M18" s="15">
        <f t="shared" ref="M18" si="32">SUM(M19:M27)</f>
        <v>249123442.61000001</v>
      </c>
      <c r="N18" s="15">
        <f t="shared" ref="N18" si="33">SUM(N19:N27)</f>
        <v>369625689.82999998</v>
      </c>
      <c r="O18" s="15">
        <f t="shared" ref="O18" si="34">SUM(O19:O27)</f>
        <v>515653997.73000002</v>
      </c>
      <c r="P18" s="15">
        <f t="shared" si="23"/>
        <v>3291951883.52</v>
      </c>
    </row>
    <row r="19" spans="1:18" s="4" customFormat="1" ht="15.75" x14ac:dyDescent="0.25">
      <c r="A19" s="18" t="s">
        <v>8</v>
      </c>
      <c r="B19" s="19">
        <v>594900000</v>
      </c>
      <c r="C19" s="19">
        <v>676956541</v>
      </c>
      <c r="D19" s="19">
        <v>47986239.880000003</v>
      </c>
      <c r="E19" s="19">
        <v>49001252.149999999</v>
      </c>
      <c r="F19" s="19">
        <v>46479320.219999999</v>
      </c>
      <c r="G19" s="19">
        <v>84980460.459999993</v>
      </c>
      <c r="H19" s="19">
        <v>41419383.920000002</v>
      </c>
      <c r="I19" s="19">
        <v>54340608.960000001</v>
      </c>
      <c r="J19" s="19">
        <v>52709730.719999999</v>
      </c>
      <c r="K19" s="19">
        <v>53543059.079999998</v>
      </c>
      <c r="L19" s="19">
        <v>56828131.859999999</v>
      </c>
      <c r="M19" s="19">
        <v>55511110.020000003</v>
      </c>
      <c r="N19" s="19">
        <v>57502192.979999997</v>
      </c>
      <c r="O19" s="19">
        <v>53259357.100000001</v>
      </c>
      <c r="P19" s="15">
        <f t="shared" si="23"/>
        <v>653560847.35000002</v>
      </c>
    </row>
    <row r="20" spans="1:18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1004763.78</v>
      </c>
      <c r="H20" s="19">
        <v>702307.56</v>
      </c>
      <c r="I20" s="19">
        <v>0</v>
      </c>
      <c r="J20" s="19">
        <v>150379.20000000001</v>
      </c>
      <c r="K20" s="19">
        <v>0</v>
      </c>
      <c r="L20" s="19">
        <v>294429.40000000002</v>
      </c>
      <c r="M20" s="19">
        <v>0</v>
      </c>
      <c r="N20" s="19">
        <v>194239.8</v>
      </c>
      <c r="O20" s="19">
        <v>225568.8</v>
      </c>
      <c r="P20" s="15">
        <f t="shared" si="23"/>
        <v>2934904.5599999996</v>
      </c>
    </row>
    <row r="21" spans="1:18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209356.92</v>
      </c>
      <c r="M21" s="19">
        <v>0</v>
      </c>
      <c r="N21" s="19">
        <v>0</v>
      </c>
      <c r="O21" s="19">
        <v>0</v>
      </c>
      <c r="P21" s="15">
        <f t="shared" si="23"/>
        <v>209356.92</v>
      </c>
    </row>
    <row r="22" spans="1:18" s="4" customFormat="1" ht="15.75" x14ac:dyDescent="0.25">
      <c r="A22" s="18" t="s">
        <v>11</v>
      </c>
      <c r="B22" s="19">
        <v>7000000</v>
      </c>
      <c r="C22" s="19">
        <v>5600000</v>
      </c>
      <c r="D22" s="19">
        <v>0</v>
      </c>
      <c r="E22" s="19">
        <v>0</v>
      </c>
      <c r="F22" s="19">
        <v>29770.01</v>
      </c>
      <c r="G22" s="19">
        <v>323314.09000000003</v>
      </c>
      <c r="H22" s="19">
        <v>107333.82</v>
      </c>
      <c r="I22" s="19">
        <v>0</v>
      </c>
      <c r="J22" s="19">
        <v>16489.2</v>
      </c>
      <c r="K22" s="19">
        <v>0</v>
      </c>
      <c r="L22" s="19">
        <v>934166.45</v>
      </c>
      <c r="M22" s="19">
        <v>0</v>
      </c>
      <c r="N22" s="19">
        <v>3676.86</v>
      </c>
      <c r="O22" s="19">
        <v>601484.43000000005</v>
      </c>
      <c r="P22" s="15">
        <f t="shared" si="23"/>
        <v>2016234.8600000003</v>
      </c>
    </row>
    <row r="23" spans="1:18" s="4" customFormat="1" ht="15.75" x14ac:dyDescent="0.25">
      <c r="A23" s="18" t="s">
        <v>12</v>
      </c>
      <c r="B23" s="19">
        <v>12500000</v>
      </c>
      <c r="C23" s="19">
        <v>14500000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239423.48</v>
      </c>
      <c r="K23" s="19">
        <v>0</v>
      </c>
      <c r="L23" s="19">
        <v>0</v>
      </c>
      <c r="M23" s="19">
        <v>0</v>
      </c>
      <c r="N23" s="19">
        <v>0</v>
      </c>
      <c r="O23" s="19">
        <v>2214946.65</v>
      </c>
      <c r="P23" s="15">
        <f t="shared" si="23"/>
        <v>6295678.1299999999</v>
      </c>
    </row>
    <row r="24" spans="1:18" s="4" customFormat="1" ht="15.75" x14ac:dyDescent="0.25">
      <c r="A24" s="18" t="s">
        <v>13</v>
      </c>
      <c r="B24" s="19">
        <v>200000000</v>
      </c>
      <c r="C24" s="19">
        <v>208843459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4080188.48</v>
      </c>
      <c r="K24" s="19">
        <v>0</v>
      </c>
      <c r="L24" s="19">
        <v>0</v>
      </c>
      <c r="M24" s="19">
        <v>30832737.829999998</v>
      </c>
      <c r="N24" s="19">
        <v>0</v>
      </c>
      <c r="O24" s="19">
        <v>117413.21</v>
      </c>
      <c r="P24" s="15">
        <f t="shared" si="23"/>
        <v>208780445.89000002</v>
      </c>
    </row>
    <row r="25" spans="1:18" s="4" customFormat="1" ht="15.75" x14ac:dyDescent="0.25">
      <c r="A25" s="18" t="s">
        <v>14</v>
      </c>
      <c r="B25" s="19">
        <v>1100000000</v>
      </c>
      <c r="C25" s="19">
        <v>1671751408</v>
      </c>
      <c r="D25" s="19">
        <v>0</v>
      </c>
      <c r="E25" s="19">
        <v>0</v>
      </c>
      <c r="F25" s="19">
        <v>222718518.52000001</v>
      </c>
      <c r="G25" s="19">
        <v>101228930.45999999</v>
      </c>
      <c r="H25" s="19">
        <v>58585205.539999999</v>
      </c>
      <c r="I25" s="19">
        <v>96111995.989999995</v>
      </c>
      <c r="J25" s="19">
        <v>26854086.649999999</v>
      </c>
      <c r="K25" s="19">
        <v>347966354.22000003</v>
      </c>
      <c r="L25" s="19">
        <v>87896673.019999996</v>
      </c>
      <c r="M25" s="19">
        <v>155053230.24000001</v>
      </c>
      <c r="N25" s="19">
        <v>172036528.88</v>
      </c>
      <c r="O25" s="19">
        <v>372502193.62</v>
      </c>
      <c r="P25" s="15">
        <f t="shared" si="23"/>
        <v>1640953717.1399999</v>
      </c>
      <c r="Q25" s="19"/>
      <c r="R25" s="19"/>
    </row>
    <row r="26" spans="1:18" s="4" customFormat="1" ht="15.75" x14ac:dyDescent="0.25">
      <c r="A26" s="18" t="s">
        <v>15</v>
      </c>
      <c r="B26" s="19">
        <f>141985418+30355434+63199982</f>
        <v>235540834</v>
      </c>
      <c r="C26" s="19">
        <v>881552114</v>
      </c>
      <c r="D26" s="19">
        <v>0</v>
      </c>
      <c r="E26" s="19">
        <v>1682009.87</v>
      </c>
      <c r="F26" s="19">
        <v>89624852.599999994</v>
      </c>
      <c r="G26" s="19">
        <v>16806856.710000001</v>
      </c>
      <c r="H26" s="19">
        <v>128345660.8</v>
      </c>
      <c r="I26" s="19">
        <v>93906950.810000002</v>
      </c>
      <c r="J26" s="19">
        <v>56638483.700000003</v>
      </c>
      <c r="K26" s="19">
        <v>46943500.710000001</v>
      </c>
      <c r="L26" s="19">
        <v>108792712.47</v>
      </c>
      <c r="M26" s="19">
        <v>7726364.5199999996</v>
      </c>
      <c r="N26" s="19">
        <v>139889051.31</v>
      </c>
      <c r="O26" s="19">
        <v>86733033.920000002</v>
      </c>
      <c r="P26" s="15">
        <f t="shared" si="23"/>
        <v>777089477.41999996</v>
      </c>
      <c r="Q26" s="19"/>
    </row>
    <row r="27" spans="1:18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49875</v>
      </c>
      <c r="I27" s="19">
        <v>0</v>
      </c>
      <c r="J27" s="19">
        <v>61346.25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111221.25</v>
      </c>
    </row>
    <row r="28" spans="1:18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164206209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9789845.4800000004</v>
      </c>
      <c r="H28" s="15">
        <f t="shared" ref="H28" si="39">SUM(H29:H37)</f>
        <v>5951698.2400000002</v>
      </c>
      <c r="I28" s="15">
        <f t="shared" ref="I28" si="40">SUM(I29:I37)</f>
        <v>2166986.2400000002</v>
      </c>
      <c r="J28" s="15">
        <f>SUM(J29:J37)</f>
        <v>11643715.59</v>
      </c>
      <c r="K28" s="15">
        <f t="shared" ref="K28" si="41">SUM(K29:K37)</f>
        <v>10162356.15</v>
      </c>
      <c r="L28" s="15">
        <f t="shared" ref="L28" si="42">SUM(L29:L37)</f>
        <v>11802695.92</v>
      </c>
      <c r="M28" s="15">
        <f t="shared" ref="M28" si="43">SUM(M29:M37)</f>
        <v>10430160</v>
      </c>
      <c r="N28" s="15">
        <f t="shared" ref="N28" si="44">SUM(N29:N37)</f>
        <v>13566372.729999999</v>
      </c>
      <c r="O28" s="15">
        <f t="shared" ref="O28" si="45">SUM(O29:O37)</f>
        <v>40099437.719999999</v>
      </c>
      <c r="P28" s="15">
        <f t="shared" si="23"/>
        <v>143437705.64000002</v>
      </c>
    </row>
    <row r="29" spans="1:18" s="4" customFormat="1" ht="15.75" x14ac:dyDescent="0.25">
      <c r="A29" s="18" t="s">
        <v>18</v>
      </c>
      <c r="B29" s="19">
        <v>3000000</v>
      </c>
      <c r="C29" s="19">
        <v>3900500</v>
      </c>
      <c r="D29" s="19">
        <v>0</v>
      </c>
      <c r="E29" s="19">
        <v>328317.12</v>
      </c>
      <c r="F29" s="19">
        <v>306274</v>
      </c>
      <c r="G29" s="19">
        <v>0</v>
      </c>
      <c r="H29" s="19">
        <v>633628.4</v>
      </c>
      <c r="I29" s="19">
        <v>0</v>
      </c>
      <c r="J29" s="19">
        <v>209522</v>
      </c>
      <c r="K29" s="19">
        <v>128296</v>
      </c>
      <c r="L29" s="19">
        <v>170976</v>
      </c>
      <c r="M29" s="19">
        <v>0</v>
      </c>
      <c r="N29" s="19">
        <v>681786.88</v>
      </c>
      <c r="O29" s="19">
        <v>222662</v>
      </c>
      <c r="P29" s="15">
        <f t="shared" si="23"/>
        <v>2681462.4</v>
      </c>
    </row>
    <row r="30" spans="1:18" s="4" customFormat="1" ht="15.75" x14ac:dyDescent="0.25">
      <c r="A30" s="18" t="s">
        <v>19</v>
      </c>
      <c r="B30" s="19">
        <v>2000000</v>
      </c>
      <c r="C30" s="19">
        <v>2249500</v>
      </c>
      <c r="D30" s="19">
        <v>0</v>
      </c>
      <c r="E30" s="19">
        <v>0</v>
      </c>
      <c r="F30" s="19">
        <v>44922.6</v>
      </c>
      <c r="G30" s="19">
        <v>54280</v>
      </c>
      <c r="H30" s="19">
        <v>175943.9</v>
      </c>
      <c r="I30" s="19">
        <v>0</v>
      </c>
      <c r="J30" s="19">
        <v>486311.97</v>
      </c>
      <c r="K30" s="19">
        <v>33777.5</v>
      </c>
      <c r="L30" s="19">
        <v>169303.98</v>
      </c>
      <c r="M30" s="19">
        <v>0</v>
      </c>
      <c r="N30" s="19">
        <v>52097</v>
      </c>
      <c r="O30" s="19">
        <v>78648</v>
      </c>
      <c r="P30" s="15">
        <f t="shared" si="23"/>
        <v>1095284.95</v>
      </c>
    </row>
    <row r="31" spans="1:18" s="4" customFormat="1" ht="15.75" x14ac:dyDescent="0.25">
      <c r="A31" s="18" t="s">
        <v>20</v>
      </c>
      <c r="B31" s="19">
        <v>21000000</v>
      </c>
      <c r="C31" s="19">
        <v>45600000</v>
      </c>
      <c r="D31" s="19">
        <v>0</v>
      </c>
      <c r="E31" s="19">
        <v>2195706.2400000002</v>
      </c>
      <c r="F31" s="19">
        <v>2195706.2400000002</v>
      </c>
      <c r="G31" s="19">
        <v>165967</v>
      </c>
      <c r="H31" s="19">
        <v>568904</v>
      </c>
      <c r="I31" s="19">
        <v>10729.35</v>
      </c>
      <c r="J31" s="19">
        <v>5342483.03</v>
      </c>
      <c r="K31" s="19">
        <v>2127527.4300000002</v>
      </c>
      <c r="L31" s="19">
        <v>3780153.6</v>
      </c>
      <c r="M31" s="19">
        <v>10430160</v>
      </c>
      <c r="N31" s="19">
        <v>7524418</v>
      </c>
      <c r="O31" s="19">
        <v>10204593.6</v>
      </c>
      <c r="P31" s="15">
        <f t="shared" si="23"/>
        <v>44546348.490000002</v>
      </c>
    </row>
    <row r="32" spans="1:18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23590000</v>
      </c>
      <c r="D33" s="19">
        <v>0</v>
      </c>
      <c r="E33" s="19">
        <v>9115344.1899999995</v>
      </c>
      <c r="F33" s="19">
        <v>4971592.3600000003</v>
      </c>
      <c r="G33" s="19">
        <v>4498431.51</v>
      </c>
      <c r="H33" s="19">
        <v>18223.669999999998</v>
      </c>
      <c r="I33" s="19">
        <v>0</v>
      </c>
      <c r="J33" s="19">
        <v>1080867.8</v>
      </c>
      <c r="K33" s="19">
        <v>0</v>
      </c>
      <c r="L33" s="19">
        <v>171255.2</v>
      </c>
      <c r="M33" s="19">
        <v>0</v>
      </c>
      <c r="N33" s="19">
        <v>1183652</v>
      </c>
      <c r="O33" s="19">
        <v>1286643.02</v>
      </c>
      <c r="P33" s="15">
        <f t="shared" si="23"/>
        <v>22326009.750000004</v>
      </c>
    </row>
    <row r="34" spans="1:16" s="4" customFormat="1" ht="15.75" x14ac:dyDescent="0.25">
      <c r="A34" s="18" t="s">
        <v>23</v>
      </c>
      <c r="B34" s="19">
        <v>4500000</v>
      </c>
      <c r="C34" s="19">
        <v>7518400</v>
      </c>
      <c r="D34" s="19">
        <v>0</v>
      </c>
      <c r="E34" s="19">
        <v>0</v>
      </c>
      <c r="F34" s="19">
        <v>24780</v>
      </c>
      <c r="G34" s="19">
        <v>0</v>
      </c>
      <c r="H34" s="19">
        <v>78158.600000000006</v>
      </c>
      <c r="I34" s="19">
        <v>1525791.8</v>
      </c>
      <c r="J34" s="19">
        <v>503331.25</v>
      </c>
      <c r="K34" s="19">
        <v>2431681.4700000002</v>
      </c>
      <c r="L34" s="19">
        <v>360103.31</v>
      </c>
      <c r="M34" s="19">
        <v>0</v>
      </c>
      <c r="N34" s="19">
        <v>4675.16</v>
      </c>
      <c r="O34" s="19">
        <v>337777.47</v>
      </c>
      <c r="P34" s="15">
        <f t="shared" si="23"/>
        <v>5266299.0600000005</v>
      </c>
    </row>
    <row r="35" spans="1:16" s="4" customFormat="1" ht="15.75" x14ac:dyDescent="0.25">
      <c r="A35" s="18" t="s">
        <v>24</v>
      </c>
      <c r="B35" s="19">
        <v>26500000</v>
      </c>
      <c r="C35" s="19">
        <v>18617600</v>
      </c>
      <c r="D35" s="19">
        <v>0</v>
      </c>
      <c r="E35" s="19">
        <v>359656.92</v>
      </c>
      <c r="F35" s="19">
        <v>5543802</v>
      </c>
      <c r="G35" s="19">
        <v>2232562.5499999998</v>
      </c>
      <c r="H35" s="19">
        <v>656248.26</v>
      </c>
      <c r="I35" s="19">
        <v>0</v>
      </c>
      <c r="J35" s="19">
        <v>1255352.52</v>
      </c>
      <c r="K35" s="19">
        <v>2504387.5499999998</v>
      </c>
      <c r="L35" s="19">
        <v>2005944.07</v>
      </c>
      <c r="M35" s="19">
        <v>0</v>
      </c>
      <c r="N35" s="19">
        <v>1400000</v>
      </c>
      <c r="O35" s="19">
        <v>1265114.8600000001</v>
      </c>
      <c r="P35" s="15">
        <f t="shared" si="23"/>
        <v>17223068.73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62730209</v>
      </c>
      <c r="D37" s="19">
        <v>0</v>
      </c>
      <c r="E37" s="19">
        <v>1752021.8</v>
      </c>
      <c r="F37" s="19">
        <v>986314.1</v>
      </c>
      <c r="G37" s="19">
        <v>2838604.42</v>
      </c>
      <c r="H37" s="19">
        <v>3820591.41</v>
      </c>
      <c r="I37" s="19">
        <v>630465.09</v>
      </c>
      <c r="J37" s="19">
        <v>2765847.02</v>
      </c>
      <c r="K37" s="19">
        <v>2936686.2</v>
      </c>
      <c r="L37" s="19">
        <v>5144959.76</v>
      </c>
      <c r="M37" s="19">
        <v>0</v>
      </c>
      <c r="N37" s="19">
        <v>2719743.69</v>
      </c>
      <c r="O37" s="19">
        <v>26703998.77</v>
      </c>
      <c r="P37" s="15">
        <f t="shared" si="23"/>
        <v>50299232.259999998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1000000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500000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3741548496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49168354.560000002</v>
      </c>
      <c r="H54" s="15">
        <f t="shared" ref="H54" si="73">SUM(H55:H63)</f>
        <v>41507466.090000004</v>
      </c>
      <c r="I54" s="15">
        <f t="shared" ref="I54" si="74">SUM(I55:I63)</f>
        <v>380244580.53000003</v>
      </c>
      <c r="J54" s="15">
        <f>SUM(J55:J63)</f>
        <v>328169023.94999999</v>
      </c>
      <c r="K54" s="15">
        <f t="shared" ref="K54" si="75">SUM(K55:K63)</f>
        <v>153591035.43000001</v>
      </c>
      <c r="L54" s="15">
        <f t="shared" ref="L54" si="76">SUM(L55:L63)</f>
        <v>232681541.37</v>
      </c>
      <c r="M54" s="15">
        <f t="shared" ref="M54" si="77">SUM(M55:M63)</f>
        <v>94761068.030000001</v>
      </c>
      <c r="N54" s="15">
        <f t="shared" ref="N54" si="78">SUM(N55:N63)</f>
        <v>1297624527.26</v>
      </c>
      <c r="O54" s="15">
        <f t="shared" ref="O54" si="79">SUM(O55:O63)</f>
        <v>1025555476.4499999</v>
      </c>
      <c r="P54" s="15">
        <f t="shared" si="23"/>
        <v>3627925144.4499998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v>18133600</v>
      </c>
      <c r="D55" s="19">
        <v>0</v>
      </c>
      <c r="E55" s="19">
        <v>0</v>
      </c>
      <c r="F55" s="19">
        <v>0</v>
      </c>
      <c r="G55" s="19">
        <v>0</v>
      </c>
      <c r="H55" s="19">
        <v>318600</v>
      </c>
      <c r="I55" s="19">
        <v>4252052.8099999996</v>
      </c>
      <c r="J55" s="19">
        <v>344027.82</v>
      </c>
      <c r="K55" s="19">
        <v>2608625.56</v>
      </c>
      <c r="L55" s="19">
        <v>1317016</v>
      </c>
      <c r="M55" s="19">
        <v>0</v>
      </c>
      <c r="N55" s="19">
        <v>1911397.34</v>
      </c>
      <c r="O55" s="19">
        <v>3186686.3</v>
      </c>
      <c r="P55" s="15">
        <f t="shared" si="23"/>
        <v>13938405.829999998</v>
      </c>
    </row>
    <row r="56" spans="1:16" s="4" customFormat="1" ht="15.75" x14ac:dyDescent="0.25">
      <c r="A56" s="18" t="s">
        <v>45</v>
      </c>
      <c r="B56" s="19">
        <v>500000</v>
      </c>
      <c r="C56" s="19">
        <v>1200000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136800</v>
      </c>
      <c r="M56" s="19">
        <v>0</v>
      </c>
      <c r="N56" s="19">
        <v>0</v>
      </c>
      <c r="O56" s="19">
        <v>1009490</v>
      </c>
      <c r="P56" s="15">
        <f t="shared" si="23"/>
        <v>1146290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38570</v>
      </c>
      <c r="H57" s="19">
        <v>49510.44</v>
      </c>
      <c r="I57" s="19">
        <v>0</v>
      </c>
      <c r="J57" s="19">
        <v>0</v>
      </c>
      <c r="K57" s="19">
        <v>0</v>
      </c>
      <c r="L57" s="19">
        <v>52145.02</v>
      </c>
      <c r="M57" s="19">
        <v>0</v>
      </c>
      <c r="N57" s="19">
        <v>0</v>
      </c>
      <c r="O57" s="19">
        <v>0</v>
      </c>
      <c r="P57" s="15">
        <f t="shared" si="23"/>
        <v>140225.46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55074185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563361.5</v>
      </c>
      <c r="O58" s="19">
        <v>5796000</v>
      </c>
      <c r="P58" s="15">
        <f t="shared" si="23"/>
        <v>6359361.5</v>
      </c>
    </row>
    <row r="59" spans="1:16" s="4" customFormat="1" ht="15.75" x14ac:dyDescent="0.25">
      <c r="A59" s="18" t="s">
        <v>48</v>
      </c>
      <c r="B59" s="19">
        <v>7500000</v>
      </c>
      <c r="C59" s="19">
        <v>38300000</v>
      </c>
      <c r="D59" s="19">
        <v>0</v>
      </c>
      <c r="E59" s="19">
        <v>0</v>
      </c>
      <c r="F59" s="19">
        <v>0</v>
      </c>
      <c r="G59" s="19">
        <v>974680</v>
      </c>
      <c r="H59" s="19">
        <v>935787.02</v>
      </c>
      <c r="I59" s="19">
        <v>0</v>
      </c>
      <c r="J59" s="19">
        <v>928855.02</v>
      </c>
      <c r="K59" s="19">
        <v>684066.97</v>
      </c>
      <c r="L59" s="19">
        <v>4181595.67</v>
      </c>
      <c r="M59" s="19">
        <v>0</v>
      </c>
      <c r="N59" s="19">
        <v>390203.56</v>
      </c>
      <c r="O59" s="19">
        <v>29474261.539999999</v>
      </c>
      <c r="P59" s="15">
        <f t="shared" si="23"/>
        <v>37569449.780000001</v>
      </c>
    </row>
    <row r="60" spans="1:16" s="4" customFormat="1" ht="15.75" x14ac:dyDescent="0.25">
      <c r="A60" s="18" t="s">
        <v>49</v>
      </c>
      <c r="B60" s="19">
        <v>3000000</v>
      </c>
      <c r="C60" s="19">
        <v>7800000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677964.28</v>
      </c>
      <c r="K60" s="19">
        <v>0</v>
      </c>
      <c r="L60" s="19">
        <v>0</v>
      </c>
      <c r="M60" s="19">
        <v>0</v>
      </c>
      <c r="N60" s="19">
        <v>0</v>
      </c>
      <c r="O60" s="19">
        <v>6311980.1799999997</v>
      </c>
      <c r="P60" s="15">
        <f t="shared" si="23"/>
        <v>6989944.46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3619540711</v>
      </c>
      <c r="D63" s="19">
        <v>0</v>
      </c>
      <c r="E63" s="19">
        <v>24622070.780000001</v>
      </c>
      <c r="F63" s="19">
        <v>0</v>
      </c>
      <c r="G63" s="19">
        <v>48155104.560000002</v>
      </c>
      <c r="H63" s="19">
        <v>40203568.630000003</v>
      </c>
      <c r="I63" s="19">
        <v>375992527.72000003</v>
      </c>
      <c r="J63" s="19">
        <v>326218176.82999998</v>
      </c>
      <c r="K63" s="19">
        <v>150298342.90000001</v>
      </c>
      <c r="L63" s="19">
        <v>226993984.68000001</v>
      </c>
      <c r="M63" s="19">
        <v>94761068.030000001</v>
      </c>
      <c r="N63" s="19">
        <v>1294759564.8599999</v>
      </c>
      <c r="O63" s="19">
        <v>979777058.42999995</v>
      </c>
      <c r="P63" s="15">
        <f t="shared" si="23"/>
        <v>3561781467.4199996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3502943837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446537832.27000004</v>
      </c>
      <c r="H64" s="15">
        <f t="shared" ref="H64" si="84">SUM(H65:H68)</f>
        <v>435765098.34999996</v>
      </c>
      <c r="I64" s="15">
        <f t="shared" ref="I64" si="85">SUM(I65:I68)</f>
        <v>3896853.8000000003</v>
      </c>
      <c r="J64" s="15">
        <f>SUM(J65:J68)</f>
        <v>190810085.15000001</v>
      </c>
      <c r="K64" s="15">
        <f t="shared" ref="K64" si="86">SUM(K65:K68)</f>
        <v>94915028.030000001</v>
      </c>
      <c r="L64" s="15">
        <f t="shared" ref="L64" si="87">SUM(L65:L68)</f>
        <v>464969563.44999999</v>
      </c>
      <c r="M64" s="15">
        <f t="shared" ref="M64" si="88">SUM(M65:M68)</f>
        <v>94311740.939999998</v>
      </c>
      <c r="N64" s="15">
        <f t="shared" ref="N64" si="89">SUM(N65:N68)</f>
        <v>507897746.63</v>
      </c>
      <c r="O64" s="15">
        <f t="shared" ref="O64" si="90">SUM(O65:O68)</f>
        <v>614143616.4000001</v>
      </c>
      <c r="P64" s="15">
        <f t="shared" si="23"/>
        <v>3004483654.3100004</v>
      </c>
    </row>
    <row r="65" spans="1:16" s="4" customFormat="1" ht="15.75" x14ac:dyDescent="0.25">
      <c r="A65" s="18" t="s">
        <v>54</v>
      </c>
      <c r="B65" s="19">
        <v>8000000</v>
      </c>
      <c r="C65" s="19">
        <v>35518731</v>
      </c>
      <c r="D65" s="19">
        <v>0</v>
      </c>
      <c r="E65" s="19">
        <v>0</v>
      </c>
      <c r="F65" s="19">
        <v>0</v>
      </c>
      <c r="G65" s="19">
        <v>2100837.73</v>
      </c>
      <c r="H65" s="19">
        <v>1601874.83</v>
      </c>
      <c r="I65" s="19">
        <v>426452.41</v>
      </c>
      <c r="J65" s="19">
        <v>0</v>
      </c>
      <c r="K65" s="19">
        <v>5268558.58</v>
      </c>
      <c r="L65" s="19">
        <v>5399145.5099999998</v>
      </c>
      <c r="M65" s="19">
        <v>0</v>
      </c>
      <c r="N65" s="19">
        <v>16689787.82</v>
      </c>
      <c r="O65" s="19">
        <v>3085366.95</v>
      </c>
      <c r="P65" s="15">
        <f t="shared" si="23"/>
        <v>34572023.830000006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3467425106</v>
      </c>
      <c r="D66" s="19">
        <v>34008206.210000001</v>
      </c>
      <c r="E66" s="19">
        <v>0</v>
      </c>
      <c r="F66" s="19">
        <v>117227883.08</v>
      </c>
      <c r="G66" s="19">
        <v>444436994.54000002</v>
      </c>
      <c r="H66" s="19">
        <v>434163223.51999998</v>
      </c>
      <c r="I66" s="19">
        <v>3470401.39</v>
      </c>
      <c r="J66" s="19">
        <v>190810085.15000001</v>
      </c>
      <c r="K66" s="19">
        <v>89646469.450000003</v>
      </c>
      <c r="L66" s="19">
        <v>459570417.94</v>
      </c>
      <c r="M66" s="19">
        <v>94311740.939999998</v>
      </c>
      <c r="N66" s="19">
        <v>491207958.81</v>
      </c>
      <c r="O66" s="19">
        <v>611058249.45000005</v>
      </c>
      <c r="P66" s="15">
        <f t="shared" si="23"/>
        <v>2969911630.4800005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12103528666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787678909.78000009</v>
      </c>
      <c r="H85" s="22">
        <f t="shared" si="161"/>
        <v>845631532.1500001</v>
      </c>
      <c r="I85" s="22">
        <f t="shared" si="161"/>
        <v>715130828.75999999</v>
      </c>
      <c r="J85" s="22">
        <f t="shared" ref="J85:O85" si="162">J11+J76</f>
        <v>765095873.33000004</v>
      </c>
      <c r="K85" s="22">
        <f t="shared" si="162"/>
        <v>793316753.00999999</v>
      </c>
      <c r="L85" s="22">
        <f t="shared" si="162"/>
        <v>1048821818.46</v>
      </c>
      <c r="M85" s="22">
        <f t="shared" si="162"/>
        <v>532087527.89000005</v>
      </c>
      <c r="N85" s="22">
        <f t="shared" si="162"/>
        <v>2400063773.1300001</v>
      </c>
      <c r="O85" s="22">
        <f t="shared" si="162"/>
        <v>2281289222.29</v>
      </c>
      <c r="P85" s="22">
        <f>SUM(D85:O85)</f>
        <v>11252071914.690002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scale="37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2023-01-03T18:18:08Z</cp:lastPrinted>
  <dcterms:created xsi:type="dcterms:W3CDTF">2021-07-29T18:58:50Z</dcterms:created>
  <dcterms:modified xsi:type="dcterms:W3CDTF">2023-01-03T18:18:15Z</dcterms:modified>
</cp:coreProperties>
</file>